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940" yWindow="1580" windowWidth="33220" windowHeight="19680" tabRatio="307"/>
  </bookViews>
  <sheets>
    <sheet name="Feuil1" sheetId="6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4" i="6"/>
  <c r="E32"/>
  <c r="E22"/>
  <c r="A23"/>
  <c r="E23"/>
  <c r="A24"/>
  <c r="E24"/>
  <c r="A25"/>
  <c r="E25"/>
  <c r="A26"/>
  <c r="E26"/>
  <c r="A27"/>
  <c r="E27"/>
  <c r="A28"/>
  <c r="E28"/>
  <c r="A29"/>
  <c r="E29"/>
  <c r="A30"/>
  <c r="E30"/>
  <c r="A31"/>
  <c r="E31"/>
  <c r="A37"/>
  <c r="E37"/>
  <c r="A38"/>
  <c r="E38"/>
  <c r="D24"/>
  <c r="D25"/>
  <c r="D26"/>
  <c r="D27"/>
  <c r="D28"/>
  <c r="D29"/>
  <c r="D30"/>
  <c r="D31"/>
  <c r="A32"/>
  <c r="D32"/>
  <c r="A35"/>
  <c r="D35"/>
  <c r="A36"/>
  <c r="D36"/>
  <c r="D37"/>
  <c r="D38"/>
  <c r="D23"/>
  <c r="D22"/>
  <c r="C27"/>
  <c r="C28"/>
  <c r="C29"/>
  <c r="C30"/>
  <c r="C16"/>
  <c r="C35"/>
  <c r="C37"/>
  <c r="A34"/>
  <c r="A33"/>
  <c r="C22"/>
  <c r="G8"/>
</calcChain>
</file>

<file path=xl/sharedStrings.xml><?xml version="1.0" encoding="utf-8"?>
<sst xmlns="http://schemas.openxmlformats.org/spreadsheetml/2006/main" count="12" uniqueCount="9">
  <si>
    <t>2*5</t>
  </si>
  <si>
    <t>17b</t>
  </si>
  <si>
    <t>Carolina</t>
  </si>
  <si>
    <t>EPN V 68</t>
  </si>
  <si>
    <t>n=30</t>
  </si>
  <si>
    <t>Ocucaje</t>
    <phoneticPr fontId="4"/>
  </si>
  <si>
    <t>E. santae elenae</t>
    <phoneticPr fontId="4"/>
  </si>
  <si>
    <t>MUSM 492</t>
    <phoneticPr fontId="4"/>
  </si>
  <si>
    <t>MUSM 492 adult</t>
    <phoneticPr fontId="4"/>
  </si>
</sst>
</file>

<file path=xl/styles.xml><?xml version="1.0" encoding="utf-8"?>
<styleSheet xmlns="http://schemas.openxmlformats.org/spreadsheetml/2006/main">
  <numFmts count="7">
    <numFmt numFmtId="164" formatCode="_-* #,##0&quot; F&quot;_-;\-* #,##0&quot; F&quot;_-;_-* &quot;-&quot;&quot; F&quot;_-;_-@_-"/>
    <numFmt numFmtId="165" formatCode="_-* #,##0_ _F_-;\-* #,##0_ _F_-;_-* &quot;-&quot;_ _F_-;_-@_-"/>
    <numFmt numFmtId="166" formatCode="_-* #,##0.00&quot; F&quot;_-;\-* #,##0.00&quot; F&quot;_-;_-* &quot;-&quot;??&quot; F&quot;_-;_-@_-"/>
    <numFmt numFmtId="167" formatCode="_-* #,##0.00_ _F_-;\-* #,##0.00_ _F_-;_-* &quot;-&quot;??_ _F_-;_-@_-"/>
    <numFmt numFmtId="168" formatCode="0.000"/>
    <numFmt numFmtId="169" formatCode="0.0"/>
    <numFmt numFmtId="170" formatCode="0.0"/>
  </numFmts>
  <fonts count="6">
    <font>
      <sz val="9"/>
      <name val="Geneva"/>
    </font>
    <font>
      <b/>
      <sz val="9"/>
      <name val="Geneva"/>
    </font>
    <font>
      <sz val="9"/>
      <name val="Geneva"/>
    </font>
    <font>
      <sz val="10"/>
      <name val="Geneva"/>
    </font>
    <font>
      <sz val="8"/>
      <name val="Geneva"/>
    </font>
    <font>
      <sz val="9"/>
      <color indexed="1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9" fontId="0" fillId="0" borderId="0" xfId="0" applyNumberFormat="1"/>
    <xf numFmtId="0" fontId="2" fillId="0" borderId="0" xfId="0" applyFont="1" applyAlignment="1"/>
    <xf numFmtId="16" fontId="2" fillId="0" borderId="0" xfId="0" applyNumberFormat="1" applyFont="1" applyAlignment="1">
      <alignment horizontal="center"/>
    </xf>
    <xf numFmtId="0" fontId="2" fillId="0" borderId="0" xfId="0" applyFont="1"/>
    <xf numFmtId="168" fontId="2" fillId="0" borderId="0" xfId="0" applyNumberFormat="1" applyFont="1" applyAlignment="1">
      <alignment horizontal="right"/>
    </xf>
    <xf numFmtId="168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8" fontId="2" fillId="0" borderId="0" xfId="0" applyNumberFormat="1" applyFont="1" applyFill="1"/>
    <xf numFmtId="0" fontId="1" fillId="0" borderId="0" xfId="0" applyFont="1"/>
    <xf numFmtId="168" fontId="1" fillId="0" borderId="0" xfId="0" applyNumberFormat="1" applyFont="1"/>
    <xf numFmtId="168" fontId="0" fillId="0" borderId="0" xfId="0" applyNumberFormat="1"/>
    <xf numFmtId="0" fontId="0" fillId="0" borderId="0" xfId="0" applyAlignment="1">
      <alignment horizontal="left"/>
    </xf>
    <xf numFmtId="169" fontId="0" fillId="2" borderId="0" xfId="0" applyNumberFormat="1" applyFill="1"/>
    <xf numFmtId="169" fontId="0" fillId="3" borderId="0" xfId="0" applyNumberFormat="1" applyFill="1"/>
    <xf numFmtId="0" fontId="0" fillId="4" borderId="0" xfId="0" applyFill="1"/>
    <xf numFmtId="170" fontId="0" fillId="5" borderId="0" xfId="0" applyNumberFormat="1" applyFill="1"/>
  </cellXfs>
  <cellStyles count="5">
    <cellStyle name="Milliers [0]_Classeur1 Graphique 1" xfId="1"/>
    <cellStyle name="Milliers_Classeur1 Graphique 1" xfId="2"/>
    <cellStyle name="Monétaire [0]_Classeur1 Graphique 1" xfId="3"/>
    <cellStyle name="Monétaire_Classeur1 Graphique 1" xfId="4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4470872512949"/>
          <c:y val="0.182795858881345"/>
          <c:w val="0.838013179906114"/>
          <c:h val="0.695341110254528"/>
        </c:manualLayout>
      </c:layout>
      <c:lineChart>
        <c:grouping val="standard"/>
        <c:ser>
          <c:idx val="0"/>
          <c:order val="0"/>
          <c:tx>
            <c:strRef>
              <c:f>Feuil1!$C$22</c:f>
              <c:strCache>
                <c:ptCount val="1"/>
                <c:pt idx="0">
                  <c:v>EPN V 68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square"/>
            <c:size val="5"/>
            <c:spPr>
              <a:ln w="28575" cap="rnd" cmpd="sng" algn="ctr">
                <a:solidFill>
                  <a:schemeClr val="accent1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Feuil1!$B$23:$B$38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Feuil1!$C$23:$C$38</c:f>
              <c:numCache>
                <c:formatCode>0.000</c:formatCode>
                <c:ptCount val="16"/>
                <c:pt idx="4">
                  <c:v>0.0770464994645024</c:v>
                </c:pt>
                <c:pt idx="5">
                  <c:v>0.0998243192885177</c:v>
                </c:pt>
                <c:pt idx="6">
                  <c:v>0.0914122218576108</c:v>
                </c:pt>
                <c:pt idx="7">
                  <c:v>0.12299947093701</c:v>
                </c:pt>
                <c:pt idx="12">
                  <c:v>0.0909053484978885</c:v>
                </c:pt>
                <c:pt idx="14">
                  <c:v>0.095905863469603</c:v>
                </c:pt>
              </c:numCache>
            </c:numRef>
          </c:val>
        </c:ser>
        <c:ser>
          <c:idx val="1"/>
          <c:order val="1"/>
          <c:tx>
            <c:strRef>
              <c:f>Feuil1!$D$22</c:f>
              <c:strCache>
                <c:ptCount val="1"/>
                <c:pt idx="0">
                  <c:v>MUSM 492</c:v>
                </c:pt>
              </c:strCache>
            </c:strRef>
          </c:tx>
          <c:spPr>
            <a:ln w="31750" cap="rnd" cmpd="sng" algn="ctr">
              <a:solidFill>
                <a:srgbClr val="CCFFCC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Feuil1!$B$23:$B$38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Feuil1!$D$23:$D$38</c:f>
              <c:numCache>
                <c:formatCode>0.000</c:formatCode>
                <c:ptCount val="16"/>
                <c:pt idx="0">
                  <c:v>0.196076583249955</c:v>
                </c:pt>
                <c:pt idx="1">
                  <c:v>0.0571332715292807</c:v>
                </c:pt>
                <c:pt idx="2">
                  <c:v>0.00416038342555147</c:v>
                </c:pt>
                <c:pt idx="3">
                  <c:v>0.0820518944292563</c:v>
                </c:pt>
                <c:pt idx="4">
                  <c:v>0.035811138880323</c:v>
                </c:pt>
                <c:pt idx="5">
                  <c:v>0.0830541090386245</c:v>
                </c:pt>
                <c:pt idx="6">
                  <c:v>0.0159911246832929</c:v>
                </c:pt>
                <c:pt idx="7">
                  <c:v>0.0627035690497593</c:v>
                </c:pt>
                <c:pt idx="8">
                  <c:v>-0.00172764362568101</c:v>
                </c:pt>
                <c:pt idx="9">
                  <c:v>-0.0637582604334135</c:v>
                </c:pt>
                <c:pt idx="12">
                  <c:v>0.018354681349277</c:v>
                </c:pt>
                <c:pt idx="13">
                  <c:v>0.036074653761869</c:v>
                </c:pt>
                <c:pt idx="14">
                  <c:v>0.0501483729089278</c:v>
                </c:pt>
                <c:pt idx="15">
                  <c:v>0.0304314654518083</c:v>
                </c:pt>
              </c:numCache>
            </c:numRef>
          </c:val>
        </c:ser>
        <c:ser>
          <c:idx val="2"/>
          <c:order val="2"/>
          <c:tx>
            <c:strRef>
              <c:f>Feuil1!$E$22</c:f>
              <c:strCache>
                <c:ptCount val="1"/>
                <c:pt idx="0">
                  <c:v>MUSM 492 adult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0000"/>
              </a:solidFill>
            </c:spPr>
          </c:marker>
          <c:cat>
            <c:strRef>
              <c:f>Feuil1!$B$23:$B$38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Feuil1!$E$23:$E$38</c:f>
              <c:numCache>
                <c:formatCode>0.000</c:formatCode>
                <c:ptCount val="16"/>
                <c:pt idx="0">
                  <c:v>0.220076859653721</c:v>
                </c:pt>
                <c:pt idx="1">
                  <c:v>0.093323564817394</c:v>
                </c:pt>
                <c:pt idx="2">
                  <c:v>0.0428680864186748</c:v>
                </c:pt>
                <c:pt idx="3">
                  <c:v>0.117580048858189</c:v>
                </c:pt>
                <c:pt idx="4">
                  <c:v>0.101222704956717</c:v>
                </c:pt>
                <c:pt idx="5">
                  <c:v>0.114701087428181</c:v>
                </c:pt>
                <c:pt idx="6">
                  <c:v>0.0914122218576108</c:v>
                </c:pt>
                <c:pt idx="7">
                  <c:v>0.0956136704473778</c:v>
                </c:pt>
                <c:pt idx="8">
                  <c:v>0.0368357515136797</c:v>
                </c:pt>
                <c:pt idx="9">
                  <c:v>0.00572260406912806</c:v>
                </c:pt>
                <c:pt idx="11">
                  <c:v>0.0653929615619915</c:v>
                </c:pt>
                <c:pt idx="14">
                  <c:v>0.123255471244359</c:v>
                </c:pt>
                <c:pt idx="15">
                  <c:v>0.109820657149517</c:v>
                </c:pt>
              </c:numCache>
            </c:numRef>
          </c:val>
        </c:ser>
        <c:marker val="1"/>
        <c:axId val="265517384"/>
        <c:axId val="225594808"/>
      </c:lineChart>
      <c:catAx>
        <c:axId val="2655173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5594808"/>
        <c:crosses val="autoZero"/>
        <c:auto val="1"/>
        <c:lblAlgn val="ctr"/>
        <c:lblOffset val="100"/>
        <c:tickLblSkip val="1"/>
        <c:tickMarkSkip val="1"/>
      </c:catAx>
      <c:valAx>
        <c:axId val="225594808"/>
        <c:scaling>
          <c:orientation val="minMax"/>
          <c:max val="0.25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6551738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6306739311265"/>
          <c:y val="0.0250896276895964"/>
          <c:w val="0.583768133195014"/>
          <c:h val="0.10407744382561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1</xdr:row>
      <xdr:rowOff>0</xdr:rowOff>
    </xdr:from>
    <xdr:to>
      <xdr:col>12</xdr:col>
      <xdr:colOff>571500</xdr:colOff>
      <xdr:row>26</xdr:row>
      <xdr:rowOff>38100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39"/>
  <sheetViews>
    <sheetView tabSelected="1" workbookViewId="0">
      <selection activeCell="E8" sqref="E8"/>
    </sheetView>
  </sheetViews>
  <sheetFormatPr baseColWidth="10" defaultRowHeight="13"/>
  <sheetData>
    <row r="1" spans="1:7" s="15" customFormat="1">
      <c r="A1" s="9"/>
      <c r="B1" s="9"/>
      <c r="C1" s="9" t="s">
        <v>2</v>
      </c>
      <c r="D1" s="9" t="s">
        <v>5</v>
      </c>
      <c r="E1" s="9" t="s">
        <v>5</v>
      </c>
    </row>
    <row r="2" spans="1:7" s="15" customFormat="1">
      <c r="A2" s="9"/>
      <c r="B2" s="9"/>
      <c r="C2" s="9" t="s">
        <v>3</v>
      </c>
      <c r="D2" s="9" t="s">
        <v>7</v>
      </c>
      <c r="E2" s="15" t="s">
        <v>8</v>
      </c>
    </row>
    <row r="3" spans="1:7" s="15" customFormat="1">
      <c r="A3" s="15" t="s">
        <v>4</v>
      </c>
      <c r="B3" s="9"/>
      <c r="C3" s="15" t="s">
        <v>6</v>
      </c>
    </row>
    <row r="4" spans="1:7">
      <c r="A4" s="3">
        <v>56.028125000000003</v>
      </c>
      <c r="B4" s="1">
        <v>16</v>
      </c>
      <c r="C4" s="1"/>
      <c r="D4" s="4">
        <v>88</v>
      </c>
      <c r="E4" s="16">
        <v>93</v>
      </c>
    </row>
    <row r="5" spans="1:7">
      <c r="A5" s="3">
        <v>348.0625</v>
      </c>
      <c r="B5" s="1">
        <v>23</v>
      </c>
      <c r="C5" s="2"/>
      <c r="D5" s="2">
        <v>397</v>
      </c>
      <c r="E5" s="16">
        <v>431.5</v>
      </c>
    </row>
    <row r="6" spans="1:7">
      <c r="A6" s="3">
        <v>116.875</v>
      </c>
      <c r="B6" s="1">
        <v>3</v>
      </c>
      <c r="C6" s="6"/>
      <c r="D6" s="10">
        <v>118</v>
      </c>
      <c r="E6" s="16">
        <v>129</v>
      </c>
    </row>
    <row r="7" spans="1:7">
      <c r="A7" s="3">
        <v>100.996875</v>
      </c>
      <c r="B7" s="1">
        <v>4</v>
      </c>
      <c r="C7" s="6"/>
      <c r="D7" s="10">
        <v>122</v>
      </c>
      <c r="E7" s="16">
        <v>132.4</v>
      </c>
    </row>
    <row r="8" spans="1:7">
      <c r="A8" s="3">
        <v>115.56666666666666</v>
      </c>
      <c r="B8" s="5" t="s">
        <v>0</v>
      </c>
      <c r="C8" s="6">
        <v>138</v>
      </c>
      <c r="D8" s="2">
        <v>125.5</v>
      </c>
      <c r="E8" s="19">
        <v>145.9</v>
      </c>
      <c r="G8">
        <f>3*22.5</f>
        <v>67.5</v>
      </c>
    </row>
    <row r="9" spans="1:7">
      <c r="A9" s="3">
        <v>104.89375</v>
      </c>
      <c r="B9" s="1">
        <v>5</v>
      </c>
      <c r="C9" s="6">
        <v>132</v>
      </c>
      <c r="D9" s="2">
        <v>127</v>
      </c>
      <c r="E9" s="17">
        <v>136.6</v>
      </c>
    </row>
    <row r="10" spans="1:7">
      <c r="A10" s="3">
        <v>55.903225806451616</v>
      </c>
      <c r="B10" s="1">
        <v>17</v>
      </c>
      <c r="C10" s="6">
        <v>69</v>
      </c>
      <c r="D10" s="2">
        <v>58</v>
      </c>
      <c r="E10" s="17">
        <v>69</v>
      </c>
    </row>
    <row r="11" spans="1:7">
      <c r="A11" s="3">
        <v>40.681249999999999</v>
      </c>
      <c r="B11" s="1" t="s">
        <v>1</v>
      </c>
      <c r="C11" s="6">
        <v>54</v>
      </c>
      <c r="D11" s="2">
        <v>47</v>
      </c>
      <c r="E11" s="17">
        <v>50.7</v>
      </c>
    </row>
    <row r="12" spans="1:7">
      <c r="A12" s="3">
        <v>196.78125</v>
      </c>
      <c r="B12" s="1">
        <v>13</v>
      </c>
      <c r="D12" s="2">
        <v>196</v>
      </c>
      <c r="E12" s="16">
        <v>214.2</v>
      </c>
    </row>
    <row r="13" spans="1:7">
      <c r="A13" s="3">
        <v>48.0625</v>
      </c>
      <c r="B13" s="1">
        <v>10</v>
      </c>
      <c r="C13" s="6"/>
      <c r="D13" s="2">
        <v>41.5</v>
      </c>
      <c r="E13" s="16">
        <v>48.7</v>
      </c>
    </row>
    <row r="14" spans="1:7">
      <c r="A14" s="3">
        <v>102</v>
      </c>
      <c r="B14" s="1">
        <v>25</v>
      </c>
      <c r="C14" s="6"/>
      <c r="D14" s="2"/>
    </row>
    <row r="15" spans="1:7">
      <c r="A15" s="3">
        <v>89.806451612903231</v>
      </c>
      <c r="B15" s="1">
        <v>28</v>
      </c>
      <c r="C15" s="6"/>
      <c r="D15" s="2"/>
      <c r="E15" s="16">
        <v>104.4</v>
      </c>
    </row>
    <row r="16" spans="1:7">
      <c r="A16" s="3">
        <v>63.268749999999997</v>
      </c>
      <c r="B16" s="1">
        <v>9</v>
      </c>
      <c r="C16">
        <f>3*26</f>
        <v>78</v>
      </c>
      <c r="D16" s="2">
        <v>66</v>
      </c>
    </row>
    <row r="17" spans="1:6">
      <c r="A17" s="3">
        <v>14.264516129032257</v>
      </c>
      <c r="B17" s="1">
        <v>20</v>
      </c>
      <c r="D17" s="2">
        <v>15.5</v>
      </c>
    </row>
    <row r="18" spans="1:6">
      <c r="A18" s="3">
        <v>144.33333333333334</v>
      </c>
      <c r="B18" s="1">
        <v>31</v>
      </c>
      <c r="C18" s="6">
        <v>180</v>
      </c>
      <c r="D18" s="2">
        <v>162</v>
      </c>
      <c r="E18" s="16">
        <v>191.7</v>
      </c>
    </row>
    <row r="19" spans="1:6">
      <c r="A19" s="3">
        <v>162.22499999999999</v>
      </c>
      <c r="B19" s="1">
        <v>32</v>
      </c>
      <c r="D19" s="2">
        <v>174</v>
      </c>
      <c r="E19" s="18">
        <v>208.9</v>
      </c>
    </row>
    <row r="20" spans="1:6">
      <c r="A20" s="2"/>
      <c r="B20" s="1">
        <v>1</v>
      </c>
      <c r="D20" s="6"/>
      <c r="E20" s="3">
        <v>550.9</v>
      </c>
    </row>
    <row r="21" spans="1:6">
      <c r="A21" s="2"/>
      <c r="B21" s="1">
        <v>8</v>
      </c>
      <c r="D21" s="6"/>
      <c r="E21" s="3">
        <v>180.1</v>
      </c>
    </row>
    <row r="22" spans="1:6">
      <c r="C22" t="str">
        <f>C2</f>
        <v>EPN V 68</v>
      </c>
      <c r="D22" t="str">
        <f>D2</f>
        <v>MUSM 492</v>
      </c>
      <c r="E22" t="str">
        <f>E2</f>
        <v>MUSM 492 adult</v>
      </c>
      <c r="F22" s="1"/>
    </row>
    <row r="23" spans="1:6">
      <c r="A23" s="7">
        <f t="shared" ref="A23:A30" si="0">LOG10(A4)</f>
        <v>1.748406088900214</v>
      </c>
      <c r="B23" s="1">
        <v>16</v>
      </c>
      <c r="C23" s="8"/>
      <c r="D23" s="8">
        <f>LOG10(D4)-$A23</f>
        <v>0.19607658324995469</v>
      </c>
      <c r="E23" s="8">
        <f>LOG10(E4)-$A23</f>
        <v>0.22007685965372104</v>
      </c>
      <c r="F23" s="11"/>
    </row>
    <row r="24" spans="1:6">
      <c r="A24" s="7">
        <f t="shared" si="0"/>
        <v>2.5416572352338345</v>
      </c>
      <c r="B24" s="1">
        <v>23</v>
      </c>
      <c r="C24" s="8"/>
      <c r="D24" s="8">
        <f t="shared" ref="C24:D37" si="1">LOG10(D5)-$A24</f>
        <v>5.7133271529280716E-2</v>
      </c>
      <c r="E24" s="8">
        <f t="shared" ref="E24" si="2">LOG10(E5)-$A24</f>
        <v>9.3323564817394011E-2</v>
      </c>
      <c r="F24" s="12"/>
    </row>
    <row r="25" spans="1:6">
      <c r="A25" s="7">
        <f t="shared" si="0"/>
        <v>2.067721623880574</v>
      </c>
      <c r="B25" s="1">
        <v>3</v>
      </c>
      <c r="C25" s="8"/>
      <c r="D25" s="8">
        <f t="shared" ref="D25:E38" si="3">LOG10(D6)-$A25</f>
        <v>4.1603834255514727E-3</v>
      </c>
      <c r="E25" s="8">
        <f t="shared" si="3"/>
        <v>4.2868086418674789E-2</v>
      </c>
      <c r="F25" s="13"/>
    </row>
    <row r="26" spans="1:6">
      <c r="A26" s="7">
        <f t="shared" si="0"/>
        <v>2.0043079362454921</v>
      </c>
      <c r="B26" s="1">
        <v>4</v>
      </c>
      <c r="C26" s="8"/>
      <c r="D26" s="8">
        <f t="shared" si="3"/>
        <v>8.2051894429256311E-2</v>
      </c>
      <c r="E26" s="8">
        <f t="shared" si="3"/>
        <v>0.11758004885818885</v>
      </c>
      <c r="F26" s="13"/>
    </row>
    <row r="27" spans="1:6">
      <c r="A27" s="7">
        <f t="shared" si="0"/>
        <v>2.0628325869367341</v>
      </c>
      <c r="B27" s="5" t="s">
        <v>0</v>
      </c>
      <c r="C27" s="8">
        <f t="shared" si="1"/>
        <v>7.7046499464502372E-2</v>
      </c>
      <c r="D27" s="8">
        <f t="shared" si="3"/>
        <v>3.5811138880323057E-2</v>
      </c>
      <c r="E27" s="8">
        <f t="shared" si="3"/>
        <v>0.10122270495671737</v>
      </c>
      <c r="F27" s="13"/>
    </row>
    <row r="28" spans="1:6">
      <c r="A28" s="7">
        <f t="shared" si="0"/>
        <v>2.0207496119173323</v>
      </c>
      <c r="B28" s="1">
        <v>5</v>
      </c>
      <c r="C28" s="8">
        <f t="shared" si="1"/>
        <v>9.982431928851776E-2</v>
      </c>
      <c r="D28" s="8">
        <f t="shared" si="3"/>
        <v>8.3054109038624535E-2</v>
      </c>
      <c r="E28" s="8">
        <f t="shared" si="3"/>
        <v>0.1147010874281813</v>
      </c>
      <c r="F28" s="13"/>
    </row>
    <row r="29" spans="1:6">
      <c r="A29" s="7">
        <f t="shared" si="0"/>
        <v>1.7474368688796444</v>
      </c>
      <c r="B29" s="1">
        <v>17</v>
      </c>
      <c r="C29" s="8">
        <f t="shared" si="1"/>
        <v>9.1412221857610776E-2</v>
      </c>
      <c r="D29" s="8">
        <f t="shared" si="3"/>
        <v>1.599112468329289E-2</v>
      </c>
      <c r="E29" s="8">
        <f t="shared" si="3"/>
        <v>9.1412221857610776E-2</v>
      </c>
      <c r="F29" s="13"/>
    </row>
    <row r="30" spans="1:6">
      <c r="A30" s="7">
        <f t="shared" si="0"/>
        <v>1.6093942888859583</v>
      </c>
      <c r="B30" s="1" t="s">
        <v>1</v>
      </c>
      <c r="C30" s="8">
        <f t="shared" si="1"/>
        <v>0.12299947093701036</v>
      </c>
      <c r="D30" s="8">
        <f t="shared" si="3"/>
        <v>6.2703569049759267E-2</v>
      </c>
      <c r="E30" s="8">
        <f t="shared" si="3"/>
        <v>9.5613670447377785E-2</v>
      </c>
      <c r="F30" s="13"/>
    </row>
    <row r="31" spans="1:6">
      <c r="A31" s="7">
        <f t="shared" ref="A31:A38" si="4">LOG10(A12)</f>
        <v>2.2939837149821569</v>
      </c>
      <c r="B31" s="1">
        <v>13</v>
      </c>
      <c r="C31" s="8"/>
      <c r="D31" s="8">
        <f t="shared" si="3"/>
        <v>-1.7276436256810079E-3</v>
      </c>
      <c r="E31" s="8">
        <f t="shared" si="3"/>
        <v>3.6835751513679682E-2</v>
      </c>
      <c r="F31" s="13"/>
    </row>
    <row r="32" spans="1:6">
      <c r="A32" s="7">
        <f t="shared" si="4"/>
        <v>1.6818063571455062</v>
      </c>
      <c r="B32" s="1">
        <v>10</v>
      </c>
      <c r="C32" s="8"/>
      <c r="D32" s="8">
        <f t="shared" si="3"/>
        <v>-6.3758260433413483E-2</v>
      </c>
      <c r="E32" s="8">
        <f t="shared" si="3"/>
        <v>5.7226040691280566E-3</v>
      </c>
      <c r="F32" s="13"/>
    </row>
    <row r="33" spans="1:6">
      <c r="A33" s="7">
        <f t="shared" si="4"/>
        <v>2.0086001717619175</v>
      </c>
      <c r="B33" s="1">
        <v>25</v>
      </c>
      <c r="C33" s="8"/>
      <c r="D33" s="8"/>
      <c r="E33" s="8"/>
      <c r="F33" s="13"/>
    </row>
    <row r="34" spans="1:6">
      <c r="A34" s="7">
        <f t="shared" si="4"/>
        <v>1.9533075371042519</v>
      </c>
      <c r="B34" s="1">
        <v>28</v>
      </c>
      <c r="C34" s="8"/>
      <c r="D34" s="8"/>
      <c r="E34" s="8">
        <f t="shared" si="3"/>
        <v>6.5392961561991481E-2</v>
      </c>
      <c r="F34" s="8"/>
    </row>
    <row r="35" spans="1:6">
      <c r="A35" s="7">
        <f t="shared" si="4"/>
        <v>1.8011892541925918</v>
      </c>
      <c r="B35" s="1">
        <v>9</v>
      </c>
      <c r="C35" s="8">
        <f t="shared" si="1"/>
        <v>9.0905348497888561E-2</v>
      </c>
      <c r="D35" s="8">
        <f t="shared" si="3"/>
        <v>1.835468134927698E-2</v>
      </c>
      <c r="E35" s="8"/>
      <c r="F35" s="8"/>
    </row>
    <row r="36" spans="1:6">
      <c r="A36" s="7">
        <f t="shared" si="4"/>
        <v>1.1542570444084224</v>
      </c>
      <c r="B36" s="1">
        <v>20</v>
      </c>
      <c r="C36" s="8"/>
      <c r="D36" s="8">
        <f t="shared" si="3"/>
        <v>3.6074653761869024E-2</v>
      </c>
      <c r="E36" s="8"/>
      <c r="F36" s="13"/>
    </row>
    <row r="37" spans="1:6">
      <c r="A37" s="7">
        <f t="shared" si="4"/>
        <v>2.159366641633703</v>
      </c>
      <c r="B37" s="1">
        <v>31</v>
      </c>
      <c r="C37" s="8">
        <f t="shared" si="1"/>
        <v>9.5905863469603059E-2</v>
      </c>
      <c r="D37" s="8">
        <f t="shared" si="3"/>
        <v>5.0148372908927819E-2</v>
      </c>
      <c r="E37" s="8">
        <f t="shared" si="3"/>
        <v>0.12325547124435943</v>
      </c>
      <c r="F37" s="8"/>
    </row>
    <row r="38" spans="1:6">
      <c r="A38" s="7">
        <f t="shared" si="4"/>
        <v>2.2101177828307916</v>
      </c>
      <c r="B38" s="1">
        <v>32</v>
      </c>
      <c r="C38" s="8"/>
      <c r="D38" s="8">
        <f t="shared" si="3"/>
        <v>3.0431465451808304E-2</v>
      </c>
      <c r="E38" s="8">
        <f t="shared" si="3"/>
        <v>0.10982065714951705</v>
      </c>
      <c r="F38" s="14"/>
    </row>
    <row r="39" spans="1:6">
      <c r="F39" s="14"/>
    </row>
  </sheetData>
  <phoneticPr fontId="4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2005-06-03T16:57:10Z</dcterms:created>
  <dcterms:modified xsi:type="dcterms:W3CDTF">2019-09-05T08:37:23Z</dcterms:modified>
</cp:coreProperties>
</file>